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3800" windowHeight="1119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22" i="1"/>
  <c r="E20"/>
  <c r="E21"/>
  <c r="D21"/>
  <c r="D20"/>
  <c r="F9"/>
  <c r="F21" s="1"/>
  <c r="G9"/>
  <c r="H9" s="1"/>
  <c r="F8"/>
  <c r="G8"/>
  <c r="H8"/>
  <c r="F12"/>
  <c r="G12"/>
  <c r="H12" s="1"/>
  <c r="F5"/>
  <c r="F20" s="1"/>
  <c r="G5"/>
  <c r="H5" s="1"/>
  <c r="F6"/>
  <c r="G6"/>
  <c r="H6" s="1"/>
  <c r="F19"/>
  <c r="G19"/>
  <c r="H19" s="1"/>
  <c r="F14"/>
  <c r="G14"/>
  <c r="H14" s="1"/>
  <c r="F11"/>
  <c r="G11"/>
  <c r="H11" s="1"/>
  <c r="F16"/>
  <c r="G16"/>
  <c r="H16" s="1"/>
  <c r="F13"/>
  <c r="G13"/>
  <c r="H13"/>
  <c r="F15"/>
  <c r="G15"/>
  <c r="H15" s="1"/>
  <c r="F7"/>
  <c r="G7"/>
  <c r="H7" s="1"/>
  <c r="F10"/>
  <c r="G10"/>
  <c r="H10" s="1"/>
  <c r="F17"/>
  <c r="G17"/>
  <c r="H17" s="1"/>
  <c r="G18"/>
  <c r="H18" s="1"/>
  <c r="F18"/>
  <c r="H20" l="1"/>
  <c r="H21"/>
  <c r="G21"/>
  <c r="G20"/>
</calcChain>
</file>

<file path=xl/sharedStrings.xml><?xml version="1.0" encoding="utf-8"?>
<sst xmlns="http://schemas.openxmlformats.org/spreadsheetml/2006/main" count="48" uniqueCount="35">
  <si>
    <t>버스번호</t>
    <phoneticPr fontId="1" type="noConversion"/>
  </si>
  <si>
    <t>출발지</t>
    <phoneticPr fontId="1" type="noConversion"/>
  </si>
  <si>
    <t>종착점</t>
    <phoneticPr fontId="1" type="noConversion"/>
  </si>
  <si>
    <t>탑승인원</t>
    <phoneticPr fontId="1" type="noConversion"/>
  </si>
  <si>
    <t>총탑승인원</t>
    <phoneticPr fontId="1" type="noConversion"/>
  </si>
  <si>
    <t>요금총액</t>
    <phoneticPr fontId="1" type="noConversion"/>
  </si>
  <si>
    <t>이익금</t>
    <phoneticPr fontId="1" type="noConversion"/>
  </si>
  <si>
    <t>800-1</t>
    <phoneticPr fontId="1" type="noConversion"/>
  </si>
  <si>
    <t>107-3</t>
    <phoneticPr fontId="1" type="noConversion"/>
  </si>
  <si>
    <t>450-5</t>
    <phoneticPr fontId="1" type="noConversion"/>
  </si>
  <si>
    <t>540-1</t>
    <phoneticPr fontId="1" type="noConversion"/>
  </si>
  <si>
    <t>770-7</t>
    <phoneticPr fontId="1" type="noConversion"/>
  </si>
  <si>
    <t>포항</t>
    <phoneticPr fontId="1" type="noConversion"/>
  </si>
  <si>
    <t>전주</t>
    <phoneticPr fontId="1" type="noConversion"/>
  </si>
  <si>
    <t>사천</t>
    <phoneticPr fontId="1" type="noConversion"/>
  </si>
  <si>
    <t>대구</t>
    <phoneticPr fontId="1" type="noConversion"/>
  </si>
  <si>
    <t>서울</t>
    <phoneticPr fontId="1" type="noConversion"/>
  </si>
  <si>
    <t>대전</t>
    <phoneticPr fontId="1" type="noConversion"/>
  </si>
  <si>
    <t>부산</t>
    <phoneticPr fontId="1" type="noConversion"/>
  </si>
  <si>
    <t>마산</t>
    <phoneticPr fontId="1" type="noConversion"/>
  </si>
  <si>
    <t>울산</t>
    <phoneticPr fontId="1" type="noConversion"/>
  </si>
  <si>
    <t>고창</t>
    <phoneticPr fontId="1" type="noConversion"/>
  </si>
  <si>
    <t>장수</t>
    <phoneticPr fontId="1" type="noConversion"/>
  </si>
  <si>
    <t>성남</t>
    <phoneticPr fontId="1" type="noConversion"/>
  </si>
  <si>
    <t>군산</t>
    <phoneticPr fontId="1" type="noConversion"/>
  </si>
  <si>
    <t>예천</t>
    <phoneticPr fontId="1" type="noConversion"/>
  </si>
  <si>
    <t>광주</t>
    <phoneticPr fontId="1" type="noConversion"/>
  </si>
  <si>
    <t>영천</t>
    <phoneticPr fontId="1" type="noConversion"/>
  </si>
  <si>
    <t>수원</t>
    <phoneticPr fontId="1" type="noConversion"/>
  </si>
  <si>
    <t>일반</t>
    <phoneticPr fontId="1" type="noConversion"/>
  </si>
  <si>
    <t>학생</t>
    <phoneticPr fontId="1" type="noConversion"/>
  </si>
  <si>
    <t>탑승인원이 100 이상인 합계</t>
    <phoneticPr fontId="1" type="noConversion"/>
  </si>
  <si>
    <t>노선별 인원 및 요금 편차</t>
    <phoneticPr fontId="1" type="noConversion"/>
  </si>
  <si>
    <t>하루 이용객 및 요금 평균</t>
    <phoneticPr fontId="1" type="noConversion"/>
  </si>
  <si>
    <t xml:space="preserve"> ▣ 노선별 버스 운행 현황 분석 ▣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</si>
</sst>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&quot;₩&quot;#,##0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8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2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>
        <c:manualLayout>
          <c:layoutTarget val="inner"/>
          <c:xMode val="edge"/>
          <c:yMode val="edge"/>
          <c:x val="0.18746062992125986"/>
          <c:y val="0.28277499954538016"/>
          <c:w val="0.61238801399825049"/>
          <c:h val="0.50203560582640794"/>
        </c:manualLayout>
      </c:layout>
      <c:barChart>
        <c:barDir val="col"/>
        <c:grouping val="clustered"/>
        <c:ser>
          <c:idx val="1"/>
          <c:order val="0"/>
          <c:tx>
            <c:v>일반</c:v>
          </c:tx>
          <c:dLbls>
            <c:showVal val="1"/>
          </c:dLbls>
          <c:val>
            <c:numRef>
              <c:f>Sheet1!$D$5:$D$12</c:f>
              <c:numCache>
                <c:formatCode>General</c:formatCode>
                <c:ptCount val="8"/>
                <c:pt idx="0">
                  <c:v>241</c:v>
                </c:pt>
                <c:pt idx="1">
                  <c:v>333</c:v>
                </c:pt>
                <c:pt idx="2">
                  <c:v>266</c:v>
                </c:pt>
                <c:pt idx="3">
                  <c:v>350</c:v>
                </c:pt>
                <c:pt idx="4">
                  <c:v>200</c:v>
                </c:pt>
                <c:pt idx="5">
                  <c:v>130</c:v>
                </c:pt>
                <c:pt idx="6">
                  <c:v>67</c:v>
                </c:pt>
                <c:pt idx="7">
                  <c:v>150</c:v>
                </c:pt>
              </c:numCache>
            </c:numRef>
          </c:val>
        </c:ser>
        <c:axId val="94950912"/>
        <c:axId val="94952832"/>
      </c:barChart>
      <c:lineChart>
        <c:grouping val="standard"/>
        <c:ser>
          <c:idx val="2"/>
          <c:order val="1"/>
          <c:tx>
            <c:v>학생</c:v>
          </c:tx>
          <c:val>
            <c:numRef>
              <c:f>Sheet1!$E$5:$E$12</c:f>
              <c:numCache>
                <c:formatCode>General</c:formatCode>
                <c:ptCount val="8"/>
                <c:pt idx="0">
                  <c:v>357</c:v>
                </c:pt>
                <c:pt idx="1">
                  <c:v>204</c:v>
                </c:pt>
                <c:pt idx="2">
                  <c:v>255</c:v>
                </c:pt>
                <c:pt idx="3">
                  <c:v>85</c:v>
                </c:pt>
                <c:pt idx="4">
                  <c:v>200</c:v>
                </c:pt>
                <c:pt idx="5">
                  <c:v>300</c:v>
                </c:pt>
                <c:pt idx="6">
                  <c:v>380</c:v>
                </c:pt>
                <c:pt idx="7">
                  <c:v>230</c:v>
                </c:pt>
              </c:numCache>
            </c:numRef>
          </c:val>
        </c:ser>
        <c:marker val="1"/>
        <c:axId val="94950912"/>
        <c:axId val="94952832"/>
      </c:lineChart>
      <c:catAx>
        <c:axId val="94950912"/>
        <c:scaling>
          <c:orientation val="minMax"/>
        </c:scaling>
        <c:delete val="1"/>
        <c:axPos val="b"/>
        <c:tickLblPos val="nextTo"/>
        <c:crossAx val="94952832"/>
        <c:crosses val="autoZero"/>
        <c:auto val="1"/>
        <c:lblAlgn val="ctr"/>
        <c:lblOffset val="100"/>
      </c:catAx>
      <c:valAx>
        <c:axId val="94952832"/>
        <c:scaling>
          <c:orientation val="minMax"/>
        </c:scaling>
        <c:axPos val="l"/>
        <c:majorGridlines/>
        <c:numFmt formatCode="General" sourceLinked="1"/>
        <c:tickLblPos val="nextTo"/>
        <c:crossAx val="94950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689082214728827"/>
          <c:y val="0.40536621144066004"/>
          <c:w val="0.13309308095423095"/>
          <c:h val="0.11136513247622344"/>
        </c:manualLayout>
      </c:layout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 paperSize="9" orientation="landscape" horizontalDpi="300" verticalDpi="30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66675</xdr:rowOff>
    </xdr:from>
    <xdr:to>
      <xdr:col>8</xdr:col>
      <xdr:colOff>581024</xdr:colOff>
      <xdr:row>34</xdr:row>
      <xdr:rowOff>114301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314325</xdr:colOff>
      <xdr:row>0</xdr:row>
      <xdr:rowOff>304800</xdr:rowOff>
    </xdr:from>
    <xdr:to>
      <xdr:col>6</xdr:col>
      <xdr:colOff>419100</xdr:colOff>
      <xdr:row>0</xdr:row>
      <xdr:rowOff>306388</xdr:rowOff>
    </xdr:to>
    <xdr:cxnSp macro="">
      <xdr:nvCxnSpPr>
        <xdr:cNvPr id="4" name="직선 연결선 3"/>
        <xdr:cNvCxnSpPr/>
      </xdr:nvCxnSpPr>
      <xdr:spPr>
        <a:xfrm>
          <a:off x="1000125" y="304800"/>
          <a:ext cx="3533775" cy="158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0.03491</cdr:x>
      <cdr:y>0.33679</cdr:y>
    </cdr:from>
    <cdr:to>
      <cdr:x>0.11408</cdr:x>
      <cdr:y>0.6111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13162" y="1389029"/>
          <a:ext cx="483354" cy="11313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eaVert" wrap="square" rtlCol="0"/>
        <a:lstStyle xmlns:a="http://schemas.openxmlformats.org/drawingml/2006/main"/>
        <a:p xmlns:a="http://schemas.openxmlformats.org/drawingml/2006/main">
          <a:r>
            <a:rPr lang="ko-KR" altLang="en-US" sz="1100"/>
            <a:t>탐승인원</a:t>
          </a:r>
        </a:p>
      </cdr:txBody>
    </cdr:sp>
  </cdr:relSizeAnchor>
  <cdr:relSizeAnchor xmlns:cdr="http://schemas.openxmlformats.org/drawingml/2006/chartDrawing">
    <cdr:from>
      <cdr:x>0.38542</cdr:x>
      <cdr:y>0.89931</cdr:y>
    </cdr:from>
    <cdr:to>
      <cdr:x>0.5625</cdr:x>
      <cdr:y>0.99306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62125" y="2466975"/>
          <a:ext cx="80962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ko-KR" altLang="en-US" sz="1100"/>
            <a:t>버스번호</a:t>
          </a:r>
        </a:p>
      </cdr:txBody>
    </cdr:sp>
  </cdr:relSizeAnchor>
  <cdr:relSizeAnchor xmlns:cdr="http://schemas.openxmlformats.org/drawingml/2006/chartDrawing">
    <cdr:from>
      <cdr:x>0.19583</cdr:x>
      <cdr:y>0.02431</cdr:y>
    </cdr:from>
    <cdr:to>
      <cdr:x>0.78958</cdr:x>
      <cdr:y>0.17708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95350" y="66675"/>
          <a:ext cx="2714625" cy="419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ko-KR" altLang="en-US" sz="1800" u="sng"/>
            <a:t>상위 노선 탑승인원 현황</a:t>
          </a:r>
        </a:p>
      </cdr:txBody>
    </cdr:sp>
  </cdr:relSizeAnchor>
  <cdr:relSizeAnchor xmlns:cdr="http://schemas.openxmlformats.org/drawingml/2006/chartDrawing">
    <cdr:from>
      <cdr:x>0.16042</cdr:x>
      <cdr:y>0.80556</cdr:y>
    </cdr:from>
    <cdr:to>
      <cdr:x>0.28125</cdr:x>
      <cdr:y>0.89236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733425" y="2209800"/>
          <a:ext cx="5524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107-3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0.24583</cdr:x>
      <cdr:y>0.80208</cdr:y>
    </cdr:from>
    <cdr:to>
      <cdr:x>0.37292</cdr:x>
      <cdr:y>0.89583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123950" y="2200275"/>
          <a:ext cx="58102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250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0.3125</cdr:x>
      <cdr:y>0.80208</cdr:y>
    </cdr:from>
    <cdr:to>
      <cdr:x>0.44375</cdr:x>
      <cdr:y>0.90625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1428750" y="2200275"/>
          <a:ext cx="600075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540-1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0.40625</cdr:x>
      <cdr:y>0.80208</cdr:y>
    </cdr:from>
    <cdr:to>
      <cdr:x>0.53333</cdr:x>
      <cdr:y>0.89583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1857375" y="2200275"/>
          <a:ext cx="58102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501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0.47083</cdr:x>
      <cdr:y>0.80208</cdr:y>
    </cdr:from>
    <cdr:to>
      <cdr:x>0.6125</cdr:x>
      <cdr:y>0.89931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2152650" y="2200275"/>
          <a:ext cx="64770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800-1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0.55417</cdr:x>
      <cdr:y>0.80556</cdr:y>
    </cdr:from>
    <cdr:to>
      <cdr:x>0.67292</cdr:x>
      <cdr:y>0.91667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2533650" y="2209800"/>
          <a:ext cx="54292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770-7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0.64375</cdr:x>
      <cdr:y>0.80556</cdr:y>
    </cdr:from>
    <cdr:to>
      <cdr:x>0.775</cdr:x>
      <cdr:y>0.88194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2943225" y="2209800"/>
          <a:ext cx="600075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360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0.72083</cdr:x>
      <cdr:y>0.80208</cdr:y>
    </cdr:from>
    <cdr:to>
      <cdr:x>0.82917</cdr:x>
      <cdr:y>0.88889</cdr:y>
    </cdr:to>
    <cdr:sp macro="" textlink="">
      <cdr:nvSpPr>
        <cdr:cNvPr id="12" name="TextBox 11"/>
        <cdr:cNvSpPr txBox="1"/>
      </cdr:nvSpPr>
      <cdr:spPr>
        <a:xfrm xmlns:a="http://schemas.openxmlformats.org/drawingml/2006/main">
          <a:off x="3295650" y="2200275"/>
          <a:ext cx="4953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altLang="ko-KR" sz="1100"/>
            <a:t>100</a:t>
          </a:r>
          <a:endParaRPr lang="ko-KR" altLang="en-US" sz="1100"/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D22" sqref="D22"/>
    </sheetView>
  </sheetViews>
  <sheetFormatPr defaultRowHeight="16.5"/>
  <cols>
    <col min="7" max="8" width="9.25" bestFit="1" customWidth="1"/>
  </cols>
  <sheetData>
    <row r="1" spans="1:8" ht="26.25">
      <c r="A1" s="16" t="s">
        <v>34</v>
      </c>
      <c r="B1" s="17"/>
      <c r="C1" s="17"/>
      <c r="D1" s="17"/>
      <c r="E1" s="17"/>
      <c r="F1" s="17"/>
      <c r="G1" s="17"/>
      <c r="H1" s="17"/>
    </row>
    <row r="3" spans="1:8">
      <c r="A3" s="15" t="s">
        <v>0</v>
      </c>
      <c r="B3" s="15" t="s">
        <v>1</v>
      </c>
      <c r="C3" s="15" t="s">
        <v>2</v>
      </c>
      <c r="D3" s="15" t="s">
        <v>3</v>
      </c>
      <c r="E3" s="15"/>
      <c r="F3" s="15" t="s">
        <v>4</v>
      </c>
      <c r="G3" s="15" t="s">
        <v>5</v>
      </c>
      <c r="H3" s="15" t="s">
        <v>6</v>
      </c>
    </row>
    <row r="4" spans="1:8">
      <c r="A4" s="15"/>
      <c r="B4" s="15"/>
      <c r="C4" s="15"/>
      <c r="D4" s="1" t="s">
        <v>29</v>
      </c>
      <c r="E4" s="1" t="s">
        <v>30</v>
      </c>
      <c r="F4" s="15"/>
      <c r="G4" s="15"/>
      <c r="H4" s="15"/>
    </row>
    <row r="5" spans="1:8">
      <c r="A5" s="6" t="s">
        <v>8</v>
      </c>
      <c r="B5" s="6" t="s">
        <v>16</v>
      </c>
      <c r="C5" s="6" t="s">
        <v>26</v>
      </c>
      <c r="D5" s="7">
        <v>241</v>
      </c>
      <c r="E5" s="7">
        <v>357</v>
      </c>
      <c r="F5" s="7">
        <f t="shared" ref="F5:F19" si="0">D5+E5</f>
        <v>598</v>
      </c>
      <c r="G5" s="8">
        <f t="shared" ref="G5:G19" si="1">(D5*1800)+(E5*1100)</f>
        <v>826500</v>
      </c>
      <c r="H5" s="8">
        <f t="shared" ref="H5:H19" si="2">IF(G5&gt;=50000,G5*15%,IF(G5&gt;=30000,G5*7%,0%))</f>
        <v>123975</v>
      </c>
    </row>
    <row r="6" spans="1:8">
      <c r="A6" s="9">
        <v>250</v>
      </c>
      <c r="B6" s="9" t="s">
        <v>17</v>
      </c>
      <c r="C6" s="9" t="s">
        <v>16</v>
      </c>
      <c r="D6" s="10">
        <v>333</v>
      </c>
      <c r="E6" s="10">
        <v>204</v>
      </c>
      <c r="F6" s="10">
        <f t="shared" si="0"/>
        <v>537</v>
      </c>
      <c r="G6" s="11">
        <f t="shared" si="1"/>
        <v>823800</v>
      </c>
      <c r="H6" s="11">
        <f t="shared" si="2"/>
        <v>123570</v>
      </c>
    </row>
    <row r="7" spans="1:8">
      <c r="A7" s="9" t="s">
        <v>10</v>
      </c>
      <c r="B7" s="9" t="s">
        <v>23</v>
      </c>
      <c r="C7" s="9" t="s">
        <v>13</v>
      </c>
      <c r="D7" s="10">
        <v>266</v>
      </c>
      <c r="E7" s="10">
        <v>255</v>
      </c>
      <c r="F7" s="10">
        <f t="shared" si="0"/>
        <v>521</v>
      </c>
      <c r="G7" s="11">
        <f t="shared" si="1"/>
        <v>759300</v>
      </c>
      <c r="H7" s="11">
        <f t="shared" si="2"/>
        <v>113895</v>
      </c>
    </row>
    <row r="8" spans="1:8">
      <c r="A8" s="9">
        <v>501</v>
      </c>
      <c r="B8" s="9" t="s">
        <v>14</v>
      </c>
      <c r="C8" s="9" t="s">
        <v>17</v>
      </c>
      <c r="D8" s="10">
        <v>350</v>
      </c>
      <c r="E8" s="10">
        <v>85</v>
      </c>
      <c r="F8" s="10">
        <f t="shared" si="0"/>
        <v>435</v>
      </c>
      <c r="G8" s="11">
        <f t="shared" si="1"/>
        <v>723500</v>
      </c>
      <c r="H8" s="11">
        <f t="shared" si="2"/>
        <v>108525</v>
      </c>
    </row>
    <row r="9" spans="1:8">
      <c r="A9" s="9" t="s">
        <v>7</v>
      </c>
      <c r="B9" s="9" t="s">
        <v>13</v>
      </c>
      <c r="C9" s="9" t="s">
        <v>25</v>
      </c>
      <c r="D9" s="10">
        <v>200</v>
      </c>
      <c r="E9" s="10">
        <v>200</v>
      </c>
      <c r="F9" s="10">
        <f t="shared" si="0"/>
        <v>400</v>
      </c>
      <c r="G9" s="11">
        <f t="shared" si="1"/>
        <v>580000</v>
      </c>
      <c r="H9" s="11">
        <f t="shared" si="2"/>
        <v>87000</v>
      </c>
    </row>
    <row r="10" spans="1:8">
      <c r="A10" s="9" t="s">
        <v>11</v>
      </c>
      <c r="B10" s="9" t="s">
        <v>24</v>
      </c>
      <c r="C10" s="9" t="s">
        <v>16</v>
      </c>
      <c r="D10" s="10">
        <v>130</v>
      </c>
      <c r="E10" s="10">
        <v>300</v>
      </c>
      <c r="F10" s="10">
        <f t="shared" si="0"/>
        <v>430</v>
      </c>
      <c r="G10" s="11">
        <f t="shared" si="1"/>
        <v>564000</v>
      </c>
      <c r="H10" s="11">
        <f t="shared" si="2"/>
        <v>84600</v>
      </c>
    </row>
    <row r="11" spans="1:8">
      <c r="A11" s="9">
        <v>360</v>
      </c>
      <c r="B11" s="9" t="s">
        <v>20</v>
      </c>
      <c r="C11" s="9" t="s">
        <v>27</v>
      </c>
      <c r="D11" s="10">
        <v>67</v>
      </c>
      <c r="E11" s="10">
        <v>380</v>
      </c>
      <c r="F11" s="10">
        <f t="shared" si="0"/>
        <v>447</v>
      </c>
      <c r="G11" s="11">
        <f t="shared" si="1"/>
        <v>538600</v>
      </c>
      <c r="H11" s="11">
        <f t="shared" si="2"/>
        <v>80790</v>
      </c>
    </row>
    <row r="12" spans="1:8">
      <c r="A12" s="9">
        <v>100</v>
      </c>
      <c r="B12" s="9" t="s">
        <v>15</v>
      </c>
      <c r="C12" s="9" t="s">
        <v>16</v>
      </c>
      <c r="D12" s="10">
        <v>150</v>
      </c>
      <c r="E12" s="10">
        <v>230</v>
      </c>
      <c r="F12" s="10">
        <f t="shared" si="0"/>
        <v>380</v>
      </c>
      <c r="G12" s="11">
        <f t="shared" si="1"/>
        <v>523000</v>
      </c>
      <c r="H12" s="11">
        <f t="shared" si="2"/>
        <v>78450</v>
      </c>
    </row>
    <row r="13" spans="1:8">
      <c r="A13" s="9">
        <v>156</v>
      </c>
      <c r="B13" s="9" t="s">
        <v>21</v>
      </c>
      <c r="C13" s="9" t="s">
        <v>13</v>
      </c>
      <c r="D13" s="10">
        <v>258</v>
      </c>
      <c r="E13" s="10">
        <v>30</v>
      </c>
      <c r="F13" s="10">
        <f t="shared" si="0"/>
        <v>288</v>
      </c>
      <c r="G13" s="11">
        <f t="shared" si="1"/>
        <v>497400</v>
      </c>
      <c r="H13" s="11">
        <f t="shared" si="2"/>
        <v>74610</v>
      </c>
    </row>
    <row r="14" spans="1:8">
      <c r="A14" s="9" t="s">
        <v>9</v>
      </c>
      <c r="B14" s="9" t="s">
        <v>19</v>
      </c>
      <c r="C14" s="9" t="s">
        <v>26</v>
      </c>
      <c r="D14" s="10">
        <v>100</v>
      </c>
      <c r="E14" s="10">
        <v>250</v>
      </c>
      <c r="F14" s="10">
        <f t="shared" si="0"/>
        <v>350</v>
      </c>
      <c r="G14" s="11">
        <f t="shared" si="1"/>
        <v>455000</v>
      </c>
      <c r="H14" s="11">
        <f t="shared" si="2"/>
        <v>68250</v>
      </c>
    </row>
    <row r="15" spans="1:8">
      <c r="A15" s="9">
        <v>903</v>
      </c>
      <c r="B15" s="9" t="s">
        <v>22</v>
      </c>
      <c r="C15" s="9" t="s">
        <v>21</v>
      </c>
      <c r="D15" s="10">
        <v>157</v>
      </c>
      <c r="E15" s="10">
        <v>150</v>
      </c>
      <c r="F15" s="10">
        <f t="shared" si="0"/>
        <v>307</v>
      </c>
      <c r="G15" s="11">
        <f t="shared" si="1"/>
        <v>447600</v>
      </c>
      <c r="H15" s="11">
        <f t="shared" si="2"/>
        <v>67140</v>
      </c>
    </row>
    <row r="16" spans="1:8">
      <c r="A16" s="9">
        <v>720</v>
      </c>
      <c r="B16" s="9" t="s">
        <v>13</v>
      </c>
      <c r="C16" s="9" t="s">
        <v>28</v>
      </c>
      <c r="D16" s="10">
        <v>51</v>
      </c>
      <c r="E16" s="10">
        <v>254</v>
      </c>
      <c r="F16" s="10">
        <f t="shared" si="0"/>
        <v>305</v>
      </c>
      <c r="G16" s="11">
        <f t="shared" si="1"/>
        <v>371200</v>
      </c>
      <c r="H16" s="11">
        <f t="shared" si="2"/>
        <v>55680</v>
      </c>
    </row>
    <row r="17" spans="1:8">
      <c r="A17" s="9">
        <v>300</v>
      </c>
      <c r="B17" s="9" t="s">
        <v>25</v>
      </c>
      <c r="C17" s="9" t="s">
        <v>13</v>
      </c>
      <c r="D17" s="10">
        <v>93</v>
      </c>
      <c r="E17" s="10">
        <v>170</v>
      </c>
      <c r="F17" s="10">
        <f t="shared" si="0"/>
        <v>263</v>
      </c>
      <c r="G17" s="11">
        <f t="shared" si="1"/>
        <v>354400</v>
      </c>
      <c r="H17" s="11">
        <f t="shared" si="2"/>
        <v>53160</v>
      </c>
    </row>
    <row r="18" spans="1:8">
      <c r="A18" s="9">
        <v>700</v>
      </c>
      <c r="B18" s="9" t="s">
        <v>12</v>
      </c>
      <c r="C18" s="9" t="s">
        <v>15</v>
      </c>
      <c r="D18" s="10">
        <v>90</v>
      </c>
      <c r="E18" s="10">
        <v>45</v>
      </c>
      <c r="F18" s="10">
        <f t="shared" si="0"/>
        <v>135</v>
      </c>
      <c r="G18" s="11">
        <f t="shared" si="1"/>
        <v>211500</v>
      </c>
      <c r="H18" s="11">
        <f t="shared" si="2"/>
        <v>31725</v>
      </c>
    </row>
    <row r="19" spans="1:8">
      <c r="A19" s="12">
        <v>900</v>
      </c>
      <c r="B19" s="12" t="s">
        <v>18</v>
      </c>
      <c r="C19" s="12" t="s">
        <v>19</v>
      </c>
      <c r="D19" s="13">
        <v>25</v>
      </c>
      <c r="E19" s="13">
        <v>100</v>
      </c>
      <c r="F19" s="13">
        <f t="shared" si="0"/>
        <v>125</v>
      </c>
      <c r="G19" s="14">
        <f t="shared" si="1"/>
        <v>155000</v>
      </c>
      <c r="H19" s="14">
        <f t="shared" si="2"/>
        <v>23250</v>
      </c>
    </row>
    <row r="20" spans="1:8">
      <c r="A20" s="15" t="s">
        <v>32</v>
      </c>
      <c r="B20" s="15"/>
      <c r="C20" s="15"/>
      <c r="D20" s="2">
        <f>MAX(D5:D19)-MIN(D5:D19)</f>
        <v>325</v>
      </c>
      <c r="E20" s="2">
        <f t="shared" ref="E20:H20" si="3">MAX(E5:E19)-MIN(E5:E19)</f>
        <v>350</v>
      </c>
      <c r="F20" s="2">
        <f t="shared" si="3"/>
        <v>473</v>
      </c>
      <c r="G20" s="3">
        <f t="shared" si="3"/>
        <v>671500</v>
      </c>
      <c r="H20" s="3">
        <f t="shared" si="3"/>
        <v>100725</v>
      </c>
    </row>
    <row r="21" spans="1:8">
      <c r="A21" s="15" t="s">
        <v>33</v>
      </c>
      <c r="B21" s="15"/>
      <c r="C21" s="15"/>
      <c r="D21" s="4">
        <f>AVERAGE(D5:D19)</f>
        <v>167.4</v>
      </c>
      <c r="E21" s="4">
        <f t="shared" ref="E21:H21" si="4">AVERAGE(E5:E19)</f>
        <v>200.66666666666666</v>
      </c>
      <c r="F21" s="4">
        <f t="shared" si="4"/>
        <v>368.06666666666666</v>
      </c>
      <c r="G21" s="3">
        <f t="shared" si="4"/>
        <v>522053.33333333331</v>
      </c>
      <c r="H21" s="3">
        <f t="shared" si="4"/>
        <v>78308</v>
      </c>
    </row>
    <row r="22" spans="1:8">
      <c r="A22" s="15" t="s">
        <v>31</v>
      </c>
      <c r="B22" s="15"/>
      <c r="C22" s="15"/>
      <c r="D22" s="5" t="e">
        <f>SUM(($D$5:$D$19&gt;=100)*($E$5:$E$19&gt;=100)*D5:D19)</f>
        <v>#VALUE!</v>
      </c>
      <c r="E22" s="5"/>
      <c r="F22" s="5"/>
      <c r="G22" s="5"/>
      <c r="H22" s="5"/>
    </row>
  </sheetData>
  <sortState ref="A5:H19">
    <sortCondition descending="1" ref="G5:G19"/>
    <sortCondition descending="1" ref="H5:H19"/>
  </sortState>
  <mergeCells count="11">
    <mergeCell ref="A1:H1"/>
    <mergeCell ref="A3:A4"/>
    <mergeCell ref="A22:C22"/>
    <mergeCell ref="A21:C21"/>
    <mergeCell ref="A20:C20"/>
    <mergeCell ref="H3:H4"/>
    <mergeCell ref="G3:G4"/>
    <mergeCell ref="F3:F4"/>
    <mergeCell ref="D3:E3"/>
    <mergeCell ref="C3:C4"/>
    <mergeCell ref="B3:B4"/>
  </mergeCells>
  <phoneticPr fontId="1" type="noConversion"/>
  <pageMargins left="0.70866141732283472" right="0.70866141732283472" top="2.3622047244094491" bottom="0.7480314960629921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Royal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Very Infortant Person</dc:creator>
  <cp:lastModifiedBy>Very Infortant Person</cp:lastModifiedBy>
  <cp:lastPrinted>2010-11-03T04:15:38Z</cp:lastPrinted>
  <dcterms:created xsi:type="dcterms:W3CDTF">2010-11-02T08:40:03Z</dcterms:created>
  <dcterms:modified xsi:type="dcterms:W3CDTF">2010-11-03T04:15:39Z</dcterms:modified>
</cp:coreProperties>
</file>